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6F1B0791-F9FB-4AAF-A8F6-7D78A91E98E4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բյուջե" sheetId="3" r:id="rId1"/>
    <sheet name="արտաբյուջե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6" i="1" l="1"/>
  <c r="G12" i="3"/>
  <c r="I46" i="1" l="1"/>
  <c r="G42" i="1" l="1"/>
  <c r="G43" i="1"/>
  <c r="G44" i="1"/>
  <c r="G45" i="1"/>
  <c r="G41" i="1"/>
  <c r="G38" i="1"/>
  <c r="G39" i="1"/>
  <c r="G40" i="1"/>
  <c r="H38" i="1" s="1"/>
  <c r="G36" i="1"/>
  <c r="H35" i="1" s="1"/>
  <c r="G37" i="1"/>
  <c r="G35" i="1"/>
  <c r="F10" i="3"/>
  <c r="F9" i="3"/>
  <c r="F8" i="3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8" i="1"/>
  <c r="F11" i="3" l="1"/>
  <c r="H41" i="1"/>
  <c r="H8" i="1"/>
  <c r="H46" i="1" s="1"/>
</calcChain>
</file>

<file path=xl/sharedStrings.xml><?xml version="1.0" encoding="utf-8"?>
<sst xmlns="http://schemas.openxmlformats.org/spreadsheetml/2006/main" count="111" uniqueCount="62">
  <si>
    <t>գնումների պլանով նախատեսված միջանցիկ ծածկագիրը` ըստ ԳՄԱ դասակարգման (CPV)</t>
  </si>
  <si>
    <t>տեխնիկական բնութագիր</t>
  </si>
  <si>
    <t>չափման միավոր</t>
  </si>
  <si>
    <t>ընդհանուր քանակ</t>
  </si>
  <si>
    <t>հասցե</t>
  </si>
  <si>
    <t>Ժամկետ</t>
  </si>
  <si>
    <t>մատուցման</t>
  </si>
  <si>
    <t>ընդհանուր առավելագույն գին</t>
  </si>
  <si>
    <t xml:space="preserve"> ՀՀ դրամ</t>
  </si>
  <si>
    <t xml:space="preserve">Հաստատում եմ
Պատասխանատու ստորաբաժանման ղեկավար՝
____________________ Ա.Շաբոյան
</t>
  </si>
  <si>
    <t xml:space="preserve">ԳՆՄԱՆ ՀԱՅՏ N ՍԱ-
ՀՀ ԿԵ սննդամթերքի անվտանգության տեսչական մարմնի կարիքների համար 
պատվերով տպագրվող նյութերի  ձեռքբերման 
(ՏԵԽՆԻԿԱԿԱՆ ԲՆՈՒԹԱԳԻՐ - ԳՆՄԱՆ ԺԱՄԱՆԱԿԱՑՈՒՅՑ)                                                              
</t>
  </si>
  <si>
    <t>Անվտանգության սերտիֆիկատ Ձև N 7 բ /հայերեն/</t>
  </si>
  <si>
    <t>Անասնաբուժական սերտիֆիկատ Ձև N 6 ա /հայերեն-ռուսերեն/</t>
  </si>
  <si>
    <t>Անասնաբուժական սերտիֆիկատ Ձև N 6 ա /հայերեն-անգլերեն/</t>
  </si>
  <si>
    <t>Անասնաբուժական սերտիֆիկատ Ձև N 6 բ /հայերեն-անգլերեն/</t>
  </si>
  <si>
    <t>Առողջության սերտիֆիկատ ԱՄԷ կենդանի /հայերեն-անգլերեն/</t>
  </si>
  <si>
    <t>Անվտանգության սերտիֆիկատ Ձև N 7 ա /հայերեն-ռուսերեն/</t>
  </si>
  <si>
    <t>Անվտանգության սերտիֆիկատ Ձև N  7ա /հայերեն-անգլերեն/</t>
  </si>
  <si>
    <t>Անասնաբուժական սերտիֆիկատ Ձև N 6 բ /հայերեն-ռուսերեն/</t>
  </si>
  <si>
    <t>Անասնաբուժական սերտիֆիկատ Ձև N 6 գ /հայերեն-ռուսերեն/</t>
  </si>
  <si>
    <t>Անասնաբուժական սերտիֆիկատ Ձև N 6 գ /հայերեն-անգլերեն/</t>
  </si>
  <si>
    <t>Անասնաբուժական սերտիֆիկատ Ձև N 6 դ /հայերեն-ռուսերեն/</t>
  </si>
  <si>
    <t>Անասնաբուժական սերտիֆիկատ Ձև N 6 դ  /հայերեն-անգլերեն/</t>
  </si>
  <si>
    <t>Անասնաբուժական սերտիֆիկատ Ձև N 6 ե /հայերեն-ռուսերեն/</t>
  </si>
  <si>
    <t>Անասնաբուժական սերտիֆիկատ Ձև N 6 ե  /հայերեն-անգլերեն/</t>
  </si>
  <si>
    <t>Անասնաբուժական սերտիֆիկատ Ձև N 6 զ /հայերեն-ռուսերեն/</t>
  </si>
  <si>
    <t>Անասնաբուժական սերտիֆիկատ Ձև N 6 զ  /հայերեն-անգլերեն/</t>
  </si>
  <si>
    <t>Անասնաբուժական սերտիֆիկատ Ձև N 6 է /հայերեն-ռուսերեն/</t>
  </si>
  <si>
    <t>Անասնաբուժական սերտիֆիկատ Ձև N 6 է  /հայերեն-անգլերեն/</t>
  </si>
  <si>
    <t>Անասնաբուժական սերտիֆիկատ Ձև N 6 ը /հայերեն-ռուսերեն/</t>
  </si>
  <si>
    <t>Անասնաբուժական սերտիֆիկատ Ձև N 6 ը  /հայերեն-անգլերեն/</t>
  </si>
  <si>
    <t>Անասնաբուժական սերտիֆիկատ Ձև N 6 թ /հայերեն-ռուսերեն/</t>
  </si>
  <si>
    <t>Անասնաբուժական սերտիֆիկատ Ձև N 6 թ  /հայերեն-անգլերեն/</t>
  </si>
  <si>
    <t>Անասնաբուժական սերտիֆիկատ Ձև N 6 ժ /հայերեն-ռուսերեն/</t>
  </si>
  <si>
    <t>Անասնաբուժական սերտիֆիկատ Ձև N 6 ժ  /հայերեն-անգլերեն/</t>
  </si>
  <si>
    <t>Անասնաբուժական սերտիֆիկատ Ձև N 6 ի /հայերեն-ռուսերեն/</t>
  </si>
  <si>
    <t>Անասնաբուժական սերտիֆիկատ Ձև N 6 ի  /հայերեն-անգլերեն/</t>
  </si>
  <si>
    <t>հատ                /1 թերթ - 2 էջ/</t>
  </si>
  <si>
    <t>հատ                /2 թերթ - 4 էջ/</t>
  </si>
  <si>
    <t>Բուսասանիտարական կարանտին հսկողության ակտ /հայերեն/
 2 օրինակ</t>
  </si>
  <si>
    <t>Բուսասանիտարական հավաստագիր արտահանման /հայերեն-անգլերեն/
 3 օրինակ</t>
  </si>
  <si>
    <t>Բուսասանիտարական հավաստագիր վերաարտահանման /հայերեն-անգլերեն/ 3 օրինակ</t>
  </si>
  <si>
    <t xml:space="preserve">ք.Երևան, 
Կոմիտասի 49/2
</t>
  </si>
  <si>
    <t>Անասնաբուժական սերտիֆիկատ Ձև N 1 /հայերեն-ռուսերեն/ արմատիկով</t>
  </si>
  <si>
    <t>Անասնաբուժական սերտիֆիկատ Ձև N 2 /հայերեն-ռուսերեն/ արմատիկով</t>
  </si>
  <si>
    <t>Անասնաբուժական սերտիֆիկատ Ձև N 3 /հայերեն-ռուսերեն/ արմատիկով</t>
  </si>
  <si>
    <t>Սննդամթերքի տեղափոխման տրանսպորտային միջոցների սանիտարական անձնագիր /հաց, հացամթերք/ /հայերեն/</t>
  </si>
  <si>
    <t>Սննդամթերքի տեղափոխման տրանսպորտային միջոցների սանիտարական անձնագիր /միս, մսամթերք/ /հայերեն/</t>
  </si>
  <si>
    <t>Սննդամթերքի տեղափոխման տրանսպորտային միջոցների սանիտարական անձնագիր /կաթ, կաթնամթերք/ /հայերեն/</t>
  </si>
  <si>
    <t>հատ              /1 թերթ-2 էջ/</t>
  </si>
  <si>
    <t>հատ               /1 թերթ-2 էջ/</t>
  </si>
  <si>
    <t>Անասնաբուժական վկայական N 1</t>
  </si>
  <si>
    <t>Անասնաբուժական վկայական N 2</t>
  </si>
  <si>
    <t>Անասնաբուժական վկայական N 3</t>
  </si>
  <si>
    <t>Անասնաբուժական վկայական N 5</t>
  </si>
  <si>
    <t>Համապատասխանության տեղեկանք N 8</t>
  </si>
  <si>
    <t>հատ</t>
  </si>
  <si>
    <t>Աղյուսակ 2</t>
  </si>
  <si>
    <t>Աղյուսակ 3</t>
  </si>
  <si>
    <t>22451180-1</t>
  </si>
  <si>
    <t>գումարը</t>
  </si>
  <si>
    <t>Առողջության սերտիֆիկատ ԱՄԷ միս-մսամթերք                  /հայերեն-անգլերեն/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</si>
</sst>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GHEA Grapalat"/>
      <family val="3"/>
    </font>
    <font>
      <sz val="10"/>
      <name val="GHEA Grapalat"/>
      <family val="3"/>
    </font>
    <font>
      <sz val="10"/>
      <color rgb="FFFF0000"/>
      <name val="GHEA Grapalat"/>
      <family val="3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FF5BF-4F45-45FA-9EA0-620B8B876666}">
  <dimension ref="A1:H12"/>
  <sheetViews>
    <sheetView workbookViewId="0">
      <selection activeCell="F6" sqref="F6:F7"/>
    </sheetView>
  </sheetViews>
  <sheetFormatPr defaultRowHeight="15" x14ac:dyDescent="0.25"/>
  <cols>
    <col min="1" max="1" width="14.140625" customWidth="1"/>
    <col min="2" max="2" width="27.28515625" style="3" customWidth="1"/>
    <col min="3" max="3" width="13.140625" customWidth="1"/>
    <col min="4" max="4" width="14.7109375" customWidth="1"/>
    <col min="5" max="6" width="14.5703125" customWidth="1"/>
    <col min="7" max="7" width="13.42578125" customWidth="1"/>
    <col min="8" max="8" width="13.140625" customWidth="1"/>
  </cols>
  <sheetData>
    <row r="1" spans="1:8" ht="74.25" customHeight="1" x14ac:dyDescent="0.25">
      <c r="D1" s="27" t="s">
        <v>9</v>
      </c>
      <c r="E1" s="27"/>
      <c r="F1" s="27"/>
      <c r="G1" s="27"/>
      <c r="H1" s="27"/>
    </row>
    <row r="3" spans="1:8" ht="70.5" customHeight="1" x14ac:dyDescent="0.25">
      <c r="B3" s="28" t="s">
        <v>10</v>
      </c>
      <c r="C3" s="28"/>
      <c r="D3" s="28"/>
      <c r="E3" s="28"/>
      <c r="F3" s="28"/>
      <c r="G3" s="28"/>
    </row>
    <row r="4" spans="1:8" x14ac:dyDescent="0.25">
      <c r="H4" s="20" t="s">
        <v>57</v>
      </c>
    </row>
    <row r="5" spans="1:8" x14ac:dyDescent="0.25">
      <c r="H5" s="2" t="s">
        <v>8</v>
      </c>
    </row>
    <row r="6" spans="1:8" ht="16.5" customHeight="1" x14ac:dyDescent="0.25">
      <c r="A6" s="29" t="s">
        <v>0</v>
      </c>
      <c r="B6" s="29" t="s">
        <v>1</v>
      </c>
      <c r="C6" s="29" t="s">
        <v>2</v>
      </c>
      <c r="D6" s="29" t="s">
        <v>3</v>
      </c>
      <c r="E6" s="25" t="s">
        <v>7</v>
      </c>
      <c r="F6" s="25" t="s">
        <v>60</v>
      </c>
      <c r="G6" s="29" t="s">
        <v>6</v>
      </c>
      <c r="H6" s="29"/>
    </row>
    <row r="7" spans="1:8" ht="99.75" customHeight="1" x14ac:dyDescent="0.25">
      <c r="A7" s="29"/>
      <c r="B7" s="29"/>
      <c r="C7" s="25"/>
      <c r="D7" s="29"/>
      <c r="E7" s="26"/>
      <c r="F7" s="26"/>
      <c r="G7" s="1" t="s">
        <v>4</v>
      </c>
      <c r="H7" s="1" t="s">
        <v>5</v>
      </c>
    </row>
    <row r="8" spans="1:8" ht="54" customHeight="1" x14ac:dyDescent="0.25">
      <c r="A8" s="1" t="s">
        <v>59</v>
      </c>
      <c r="B8" s="1" t="s">
        <v>39</v>
      </c>
      <c r="C8" s="1" t="s">
        <v>37</v>
      </c>
      <c r="D8" s="8">
        <v>5000</v>
      </c>
      <c r="E8" s="6">
        <v>72</v>
      </c>
      <c r="F8" s="6">
        <f>D8*E8</f>
        <v>360000</v>
      </c>
      <c r="G8" s="22" t="s">
        <v>42</v>
      </c>
      <c r="H8" s="10"/>
    </row>
    <row r="9" spans="1:8" ht="54" x14ac:dyDescent="0.25">
      <c r="A9" s="5"/>
      <c r="B9" s="1" t="s">
        <v>40</v>
      </c>
      <c r="C9" s="1" t="s">
        <v>37</v>
      </c>
      <c r="D9" s="8">
        <v>11880</v>
      </c>
      <c r="E9" s="6">
        <v>168</v>
      </c>
      <c r="F9" s="6">
        <f t="shared" ref="F9:F10" si="0">D9*E9</f>
        <v>1995840</v>
      </c>
      <c r="G9" s="23"/>
      <c r="H9" s="10"/>
    </row>
    <row r="10" spans="1:8" ht="54" x14ac:dyDescent="0.25">
      <c r="A10" s="9"/>
      <c r="B10" s="1" t="s">
        <v>41</v>
      </c>
      <c r="C10" s="1" t="s">
        <v>37</v>
      </c>
      <c r="D10" s="8">
        <v>30</v>
      </c>
      <c r="E10" s="6">
        <v>168</v>
      </c>
      <c r="F10" s="6">
        <f t="shared" si="0"/>
        <v>5040</v>
      </c>
      <c r="G10" s="24"/>
      <c r="H10" s="10"/>
    </row>
    <row r="11" spans="1:8" x14ac:dyDescent="0.25">
      <c r="F11" s="6">
        <f>SUM(F8:F10)</f>
        <v>2360880</v>
      </c>
    </row>
    <row r="12" spans="1:8" x14ac:dyDescent="0.25">
      <c r="G12" s="6">
        <f>SUM(F11-2361000)</f>
        <v>-120</v>
      </c>
    </row>
  </sheetData>
  <mergeCells count="10">
    <mergeCell ref="G8:G10"/>
    <mergeCell ref="F6:F7"/>
    <mergeCell ref="D1:H1"/>
    <mergeCell ref="B3:G3"/>
    <mergeCell ref="A6:A7"/>
    <mergeCell ref="B6:B7"/>
    <mergeCell ref="C6:C7"/>
    <mergeCell ref="D6:D7"/>
    <mergeCell ref="E6:E7"/>
    <mergeCell ref="G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topLeftCell="A31" workbookViewId="0">
      <selection activeCell="C34" sqref="C34"/>
    </sheetView>
  </sheetViews>
  <sheetFormatPr defaultRowHeight="15" x14ac:dyDescent="0.25"/>
  <cols>
    <col min="1" max="1" width="14.140625" customWidth="1"/>
    <col min="2" max="2" width="14.140625" hidden="1" customWidth="1"/>
    <col min="3" max="3" width="30.7109375" style="3" customWidth="1"/>
    <col min="4" max="4" width="13.140625" customWidth="1"/>
    <col min="5" max="5" width="14.7109375" customWidth="1"/>
    <col min="6" max="7" width="14.5703125" customWidth="1"/>
    <col min="8" max="8" width="13.42578125" customWidth="1"/>
    <col min="9" max="9" width="13.140625" customWidth="1"/>
  </cols>
  <sheetData>
    <row r="1" spans="1:9" ht="74.25" customHeight="1" x14ac:dyDescent="0.25">
      <c r="E1" s="27" t="s">
        <v>9</v>
      </c>
      <c r="F1" s="27"/>
      <c r="G1" s="27"/>
      <c r="H1" s="27"/>
      <c r="I1" s="27"/>
    </row>
    <row r="3" spans="1:9" ht="70.5" customHeight="1" x14ac:dyDescent="0.25">
      <c r="C3" s="28" t="s">
        <v>10</v>
      </c>
      <c r="D3" s="28"/>
      <c r="E3" s="28"/>
      <c r="F3" s="28"/>
      <c r="G3" s="28"/>
      <c r="H3" s="28"/>
    </row>
    <row r="4" spans="1:9" x14ac:dyDescent="0.25">
      <c r="I4" s="20" t="s">
        <v>58</v>
      </c>
    </row>
    <row r="5" spans="1:9" x14ac:dyDescent="0.25">
      <c r="I5" s="2" t="s">
        <v>8</v>
      </c>
    </row>
    <row r="6" spans="1:9" ht="16.5" customHeight="1" x14ac:dyDescent="0.25">
      <c r="A6" s="25" t="s">
        <v>0</v>
      </c>
      <c r="B6" s="18"/>
      <c r="C6" s="25" t="s">
        <v>1</v>
      </c>
      <c r="D6" s="25" t="s">
        <v>2</v>
      </c>
      <c r="E6" s="25" t="s">
        <v>3</v>
      </c>
      <c r="F6" s="25" t="s">
        <v>7</v>
      </c>
      <c r="G6" s="25" t="s">
        <v>60</v>
      </c>
      <c r="H6" s="30" t="s">
        <v>6</v>
      </c>
      <c r="I6" s="31"/>
    </row>
    <row r="7" spans="1:9" ht="99.75" customHeight="1" x14ac:dyDescent="0.25">
      <c r="A7" s="26"/>
      <c r="B7" s="19"/>
      <c r="C7" s="26"/>
      <c r="D7" s="26"/>
      <c r="E7" s="26"/>
      <c r="F7" s="26"/>
      <c r="G7" s="26"/>
      <c r="H7" s="1" t="s">
        <v>4</v>
      </c>
      <c r="I7" s="1" t="s">
        <v>5</v>
      </c>
    </row>
    <row r="8" spans="1:9" ht="31.5" customHeight="1" x14ac:dyDescent="0.25">
      <c r="A8" s="1" t="s">
        <v>59</v>
      </c>
      <c r="B8" s="21">
        <v>1</v>
      </c>
      <c r="C8" s="7" t="s">
        <v>11</v>
      </c>
      <c r="D8" s="1" t="s">
        <v>37</v>
      </c>
      <c r="E8" s="8">
        <v>2200</v>
      </c>
      <c r="F8" s="6">
        <v>60</v>
      </c>
      <c r="G8" s="6">
        <f>E8*F8</f>
        <v>132000</v>
      </c>
      <c r="H8" s="12">
        <f>G8+G9+G10+G11+G12+G13+G14+G15+G16+G17+G18+G19+G20+G21+G22+G23+G24+G25+G26+G27+G28+G29+G30+G31+G32+G33+G34</f>
        <v>617600</v>
      </c>
    </row>
    <row r="9" spans="1:9" ht="28.5" customHeight="1" x14ac:dyDescent="0.25">
      <c r="A9" s="5"/>
      <c r="B9" s="21">
        <v>2</v>
      </c>
      <c r="C9" s="7" t="s">
        <v>16</v>
      </c>
      <c r="D9" s="1" t="s">
        <v>37</v>
      </c>
      <c r="E9" s="8">
        <v>200</v>
      </c>
      <c r="F9" s="6">
        <v>220</v>
      </c>
      <c r="G9" s="6">
        <f t="shared" ref="G9:G45" si="0">E9*F9</f>
        <v>44000</v>
      </c>
    </row>
    <row r="10" spans="1:9" ht="31.5" customHeight="1" x14ac:dyDescent="0.25">
      <c r="A10" s="9"/>
      <c r="B10" s="21">
        <v>3</v>
      </c>
      <c r="C10" s="7" t="s">
        <v>17</v>
      </c>
      <c r="D10" s="1" t="s">
        <v>37</v>
      </c>
      <c r="E10" s="8">
        <v>200</v>
      </c>
      <c r="F10" s="6">
        <v>240</v>
      </c>
      <c r="G10" s="6">
        <f t="shared" si="0"/>
        <v>48000</v>
      </c>
    </row>
    <row r="11" spans="1:9" ht="28.5" customHeight="1" x14ac:dyDescent="0.25">
      <c r="A11" s="9"/>
      <c r="B11" s="21">
        <v>4</v>
      </c>
      <c r="C11" s="4" t="s">
        <v>12</v>
      </c>
      <c r="D11" s="16" t="s">
        <v>56</v>
      </c>
      <c r="E11" s="6">
        <v>100</v>
      </c>
      <c r="F11" s="6">
        <v>240</v>
      </c>
      <c r="G11" s="6">
        <f t="shared" si="0"/>
        <v>24000</v>
      </c>
    </row>
    <row r="12" spans="1:9" ht="28.5" customHeight="1" x14ac:dyDescent="0.25">
      <c r="A12" s="9"/>
      <c r="B12" s="21">
        <v>5</v>
      </c>
      <c r="C12" s="4" t="s">
        <v>13</v>
      </c>
      <c r="D12" s="13" t="s">
        <v>38</v>
      </c>
      <c r="E12" s="6">
        <v>500</v>
      </c>
      <c r="F12" s="6">
        <v>240</v>
      </c>
      <c r="G12" s="6">
        <f t="shared" si="0"/>
        <v>120000</v>
      </c>
    </row>
    <row r="13" spans="1:9" ht="27.75" customHeight="1" x14ac:dyDescent="0.25">
      <c r="A13" s="9"/>
      <c r="B13" s="21">
        <v>6</v>
      </c>
      <c r="C13" s="4" t="s">
        <v>18</v>
      </c>
      <c r="D13" s="16" t="s">
        <v>56</v>
      </c>
      <c r="E13" s="6">
        <v>20</v>
      </c>
      <c r="F13" s="6">
        <v>240</v>
      </c>
      <c r="G13" s="6">
        <f t="shared" si="0"/>
        <v>4800</v>
      </c>
    </row>
    <row r="14" spans="1:9" ht="26.25" customHeight="1" x14ac:dyDescent="0.25">
      <c r="A14" s="9"/>
      <c r="B14" s="21">
        <v>7</v>
      </c>
      <c r="C14" s="4" t="s">
        <v>14</v>
      </c>
      <c r="D14" s="16" t="s">
        <v>56</v>
      </c>
      <c r="E14" s="6">
        <v>40</v>
      </c>
      <c r="F14" s="6">
        <v>240</v>
      </c>
      <c r="G14" s="6">
        <f t="shared" si="0"/>
        <v>9600</v>
      </c>
    </row>
    <row r="15" spans="1:9" ht="26.25" customHeight="1" x14ac:dyDescent="0.25">
      <c r="A15" s="9"/>
      <c r="B15" s="21">
        <v>8</v>
      </c>
      <c r="C15" s="4" t="s">
        <v>19</v>
      </c>
      <c r="D15" s="16" t="s">
        <v>56</v>
      </c>
      <c r="E15" s="6">
        <v>20</v>
      </c>
      <c r="F15" s="6">
        <v>240</v>
      </c>
      <c r="G15" s="6">
        <f t="shared" si="0"/>
        <v>4800</v>
      </c>
    </row>
    <row r="16" spans="1:9" ht="27.75" customHeight="1" x14ac:dyDescent="0.25">
      <c r="A16" s="9"/>
      <c r="B16" s="21">
        <v>9</v>
      </c>
      <c r="C16" s="4" t="s">
        <v>20</v>
      </c>
      <c r="D16" s="16" t="s">
        <v>56</v>
      </c>
      <c r="E16" s="6">
        <v>40</v>
      </c>
      <c r="F16" s="6">
        <v>240</v>
      </c>
      <c r="G16" s="6">
        <f t="shared" si="0"/>
        <v>9600</v>
      </c>
    </row>
    <row r="17" spans="1:7" ht="27" customHeight="1" x14ac:dyDescent="0.25">
      <c r="A17" s="9"/>
      <c r="B17" s="21">
        <v>10</v>
      </c>
      <c r="C17" s="4" t="s">
        <v>21</v>
      </c>
      <c r="D17" s="16" t="s">
        <v>56</v>
      </c>
      <c r="E17" s="6">
        <v>50</v>
      </c>
      <c r="F17" s="6">
        <v>240</v>
      </c>
      <c r="G17" s="6">
        <f t="shared" si="0"/>
        <v>12000</v>
      </c>
    </row>
    <row r="18" spans="1:7" ht="27" customHeight="1" x14ac:dyDescent="0.25">
      <c r="A18" s="9"/>
      <c r="B18" s="21">
        <v>11</v>
      </c>
      <c r="C18" s="4" t="s">
        <v>22</v>
      </c>
      <c r="D18" s="16" t="s">
        <v>56</v>
      </c>
      <c r="E18" s="6">
        <v>100</v>
      </c>
      <c r="F18" s="6">
        <v>240</v>
      </c>
      <c r="G18" s="6">
        <f t="shared" si="0"/>
        <v>24000</v>
      </c>
    </row>
    <row r="19" spans="1:7" ht="30" customHeight="1" x14ac:dyDescent="0.25">
      <c r="A19" s="9"/>
      <c r="B19" s="21">
        <v>12</v>
      </c>
      <c r="C19" s="4" t="s">
        <v>23</v>
      </c>
      <c r="D19" s="1" t="s">
        <v>37</v>
      </c>
      <c r="E19" s="6">
        <v>50</v>
      </c>
      <c r="F19" s="6">
        <v>240</v>
      </c>
      <c r="G19" s="6">
        <f t="shared" si="0"/>
        <v>12000</v>
      </c>
    </row>
    <row r="20" spans="1:7" ht="27.75" customHeight="1" x14ac:dyDescent="0.25">
      <c r="A20" s="9"/>
      <c r="B20" s="21">
        <v>13</v>
      </c>
      <c r="C20" s="4" t="s">
        <v>24</v>
      </c>
      <c r="D20" s="1" t="s">
        <v>37</v>
      </c>
      <c r="E20" s="6">
        <v>150</v>
      </c>
      <c r="F20" s="6">
        <v>240</v>
      </c>
      <c r="G20" s="6">
        <f t="shared" si="0"/>
        <v>36000</v>
      </c>
    </row>
    <row r="21" spans="1:7" ht="30" customHeight="1" x14ac:dyDescent="0.25">
      <c r="A21" s="9"/>
      <c r="B21" s="21">
        <v>14</v>
      </c>
      <c r="C21" s="4" t="s">
        <v>25</v>
      </c>
      <c r="D21" s="16" t="s">
        <v>56</v>
      </c>
      <c r="E21" s="6">
        <v>30</v>
      </c>
      <c r="F21" s="6">
        <v>240</v>
      </c>
      <c r="G21" s="6">
        <f t="shared" si="0"/>
        <v>7200</v>
      </c>
    </row>
    <row r="22" spans="1:7" ht="27.75" customHeight="1" x14ac:dyDescent="0.25">
      <c r="A22" s="9"/>
      <c r="B22" s="21">
        <v>15</v>
      </c>
      <c r="C22" s="4" t="s">
        <v>26</v>
      </c>
      <c r="D22" s="1" t="s">
        <v>37</v>
      </c>
      <c r="E22" s="6">
        <v>150</v>
      </c>
      <c r="F22" s="6">
        <v>240</v>
      </c>
      <c r="G22" s="6">
        <f t="shared" si="0"/>
        <v>36000</v>
      </c>
    </row>
    <row r="23" spans="1:7" ht="27.75" customHeight="1" x14ac:dyDescent="0.25">
      <c r="A23" s="9"/>
      <c r="B23" s="21">
        <v>16</v>
      </c>
      <c r="C23" s="4" t="s">
        <v>27</v>
      </c>
      <c r="D23" s="16" t="s">
        <v>56</v>
      </c>
      <c r="E23" s="6">
        <v>20</v>
      </c>
      <c r="F23" s="6">
        <v>240</v>
      </c>
      <c r="G23" s="6">
        <f t="shared" si="0"/>
        <v>4800</v>
      </c>
    </row>
    <row r="24" spans="1:7" ht="29.25" customHeight="1" x14ac:dyDescent="0.25">
      <c r="A24" s="9"/>
      <c r="B24" s="21">
        <v>17</v>
      </c>
      <c r="C24" s="4" t="s">
        <v>28</v>
      </c>
      <c r="D24" s="16" t="s">
        <v>56</v>
      </c>
      <c r="E24" s="6">
        <v>60</v>
      </c>
      <c r="F24" s="6">
        <v>240</v>
      </c>
      <c r="G24" s="6">
        <f t="shared" si="0"/>
        <v>14400</v>
      </c>
    </row>
    <row r="25" spans="1:7" ht="29.25" customHeight="1" x14ac:dyDescent="0.25">
      <c r="A25" s="9"/>
      <c r="B25" s="21">
        <v>18</v>
      </c>
      <c r="C25" s="4" t="s">
        <v>29</v>
      </c>
      <c r="D25" s="16" t="s">
        <v>56</v>
      </c>
      <c r="E25" s="6">
        <v>30</v>
      </c>
      <c r="F25" s="6">
        <v>240</v>
      </c>
      <c r="G25" s="6">
        <f t="shared" si="0"/>
        <v>7200</v>
      </c>
    </row>
    <row r="26" spans="1:7" ht="29.25" customHeight="1" x14ac:dyDescent="0.25">
      <c r="A26" s="9"/>
      <c r="B26" s="21">
        <v>19</v>
      </c>
      <c r="C26" s="4" t="s">
        <v>30</v>
      </c>
      <c r="D26" s="16" t="s">
        <v>56</v>
      </c>
      <c r="E26" s="6">
        <v>20</v>
      </c>
      <c r="F26" s="6">
        <v>240</v>
      </c>
      <c r="G26" s="6">
        <f t="shared" si="0"/>
        <v>4800</v>
      </c>
    </row>
    <row r="27" spans="1:7" ht="27.75" customHeight="1" x14ac:dyDescent="0.25">
      <c r="A27" s="9"/>
      <c r="B27" s="21">
        <v>20</v>
      </c>
      <c r="C27" s="4" t="s">
        <v>31</v>
      </c>
      <c r="D27" s="16" t="s">
        <v>56</v>
      </c>
      <c r="E27" s="6">
        <v>30</v>
      </c>
      <c r="F27" s="6">
        <v>240</v>
      </c>
      <c r="G27" s="6">
        <f t="shared" si="0"/>
        <v>7200</v>
      </c>
    </row>
    <row r="28" spans="1:7" ht="28.5" customHeight="1" x14ac:dyDescent="0.25">
      <c r="A28" s="9"/>
      <c r="B28" s="21">
        <v>21</v>
      </c>
      <c r="C28" s="4" t="s">
        <v>32</v>
      </c>
      <c r="D28" s="16" t="s">
        <v>56</v>
      </c>
      <c r="E28" s="6">
        <v>50</v>
      </c>
      <c r="F28" s="6">
        <v>240</v>
      </c>
      <c r="G28" s="6">
        <f t="shared" si="0"/>
        <v>12000</v>
      </c>
    </row>
    <row r="29" spans="1:7" ht="28.5" customHeight="1" x14ac:dyDescent="0.25">
      <c r="A29" s="9"/>
      <c r="B29" s="21">
        <v>22</v>
      </c>
      <c r="C29" s="4" t="s">
        <v>33</v>
      </c>
      <c r="D29" s="16" t="s">
        <v>56</v>
      </c>
      <c r="E29" s="6">
        <v>20</v>
      </c>
      <c r="F29" s="6">
        <v>240</v>
      </c>
      <c r="G29" s="6">
        <f t="shared" si="0"/>
        <v>4800</v>
      </c>
    </row>
    <row r="30" spans="1:7" ht="29.25" customHeight="1" x14ac:dyDescent="0.25">
      <c r="A30" s="9"/>
      <c r="B30" s="21">
        <v>23</v>
      </c>
      <c r="C30" s="4" t="s">
        <v>34</v>
      </c>
      <c r="D30" s="16" t="s">
        <v>56</v>
      </c>
      <c r="E30" s="6">
        <v>20</v>
      </c>
      <c r="F30" s="6">
        <v>240</v>
      </c>
      <c r="G30" s="6">
        <f t="shared" si="0"/>
        <v>4800</v>
      </c>
    </row>
    <row r="31" spans="1:7" ht="30" customHeight="1" x14ac:dyDescent="0.25">
      <c r="A31" s="9"/>
      <c r="B31" s="21">
        <v>24</v>
      </c>
      <c r="C31" s="4" t="s">
        <v>35</v>
      </c>
      <c r="D31" s="16" t="s">
        <v>56</v>
      </c>
      <c r="E31" s="6">
        <v>20</v>
      </c>
      <c r="F31" s="6">
        <v>240</v>
      </c>
      <c r="G31" s="6">
        <f t="shared" si="0"/>
        <v>4800</v>
      </c>
    </row>
    <row r="32" spans="1:7" ht="27.75" customHeight="1" x14ac:dyDescent="0.25">
      <c r="A32" s="9"/>
      <c r="B32" s="21">
        <v>25</v>
      </c>
      <c r="C32" s="4" t="s">
        <v>36</v>
      </c>
      <c r="D32" s="16" t="s">
        <v>56</v>
      </c>
      <c r="E32" s="6">
        <v>20</v>
      </c>
      <c r="F32" s="6">
        <v>240</v>
      </c>
      <c r="G32" s="6">
        <f t="shared" si="0"/>
        <v>4800</v>
      </c>
    </row>
    <row r="33" spans="1:9" ht="27" x14ac:dyDescent="0.25">
      <c r="A33" s="9"/>
      <c r="B33" s="21">
        <v>26</v>
      </c>
      <c r="C33" s="4" t="s">
        <v>15</v>
      </c>
      <c r="D33" s="16" t="s">
        <v>56</v>
      </c>
      <c r="E33" s="6">
        <v>50</v>
      </c>
      <c r="F33" s="6">
        <v>240</v>
      </c>
      <c r="G33" s="6">
        <f t="shared" si="0"/>
        <v>12000</v>
      </c>
    </row>
    <row r="34" spans="1:9" ht="40.5" x14ac:dyDescent="0.25">
      <c r="A34" s="9"/>
      <c r="B34" s="21">
        <v>27</v>
      </c>
      <c r="C34" s="4" t="s">
        <v>61</v>
      </c>
      <c r="D34" s="16" t="s">
        <v>56</v>
      </c>
      <c r="E34" s="6">
        <v>50</v>
      </c>
      <c r="F34" s="6">
        <v>240</v>
      </c>
      <c r="G34" s="6">
        <f t="shared" si="0"/>
        <v>12000</v>
      </c>
    </row>
    <row r="35" spans="1:9" ht="44.25" customHeight="1" x14ac:dyDescent="0.25">
      <c r="A35" s="9"/>
      <c r="B35" s="21">
        <v>28</v>
      </c>
      <c r="C35" s="4" t="s">
        <v>43</v>
      </c>
      <c r="D35" s="16" t="s">
        <v>56</v>
      </c>
      <c r="E35" s="6">
        <v>2320</v>
      </c>
      <c r="F35" s="6">
        <v>480</v>
      </c>
      <c r="G35" s="6">
        <f t="shared" si="0"/>
        <v>1113600</v>
      </c>
      <c r="H35" s="14">
        <f>G35+G36+G37</f>
        <v>3844800</v>
      </c>
    </row>
    <row r="36" spans="1:9" ht="45.75" customHeight="1" x14ac:dyDescent="0.25">
      <c r="A36" s="9"/>
      <c r="B36" s="21">
        <v>29</v>
      </c>
      <c r="C36" s="4" t="s">
        <v>44</v>
      </c>
      <c r="D36" s="16" t="s">
        <v>56</v>
      </c>
      <c r="E36" s="6">
        <v>4020</v>
      </c>
      <c r="F36" s="6">
        <v>480</v>
      </c>
      <c r="G36" s="6">
        <f t="shared" si="0"/>
        <v>1929600</v>
      </c>
    </row>
    <row r="37" spans="1:9" ht="44.25" customHeight="1" x14ac:dyDescent="0.25">
      <c r="A37" s="9"/>
      <c r="B37" s="21">
        <v>30</v>
      </c>
      <c r="C37" s="4" t="s">
        <v>45</v>
      </c>
      <c r="D37" s="16" t="s">
        <v>56</v>
      </c>
      <c r="E37" s="6">
        <v>1670</v>
      </c>
      <c r="F37" s="6">
        <v>480</v>
      </c>
      <c r="G37" s="6">
        <f t="shared" si="0"/>
        <v>801600</v>
      </c>
    </row>
    <row r="38" spans="1:9" ht="54" x14ac:dyDescent="0.25">
      <c r="A38" s="9"/>
      <c r="B38" s="21">
        <v>31</v>
      </c>
      <c r="C38" s="4" t="s">
        <v>46</v>
      </c>
      <c r="D38" s="6" t="s">
        <v>49</v>
      </c>
      <c r="E38" s="6">
        <v>600</v>
      </c>
      <c r="F38" s="6">
        <v>240</v>
      </c>
      <c r="G38" s="6">
        <f t="shared" si="0"/>
        <v>144000</v>
      </c>
      <c r="H38" s="12">
        <f>G38+G39+G40</f>
        <v>228000</v>
      </c>
    </row>
    <row r="39" spans="1:9" ht="54" x14ac:dyDescent="0.25">
      <c r="A39" s="9"/>
      <c r="B39" s="21">
        <v>32</v>
      </c>
      <c r="C39" s="4" t="s">
        <v>47</v>
      </c>
      <c r="D39" s="6" t="s">
        <v>49</v>
      </c>
      <c r="E39" s="6">
        <v>200</v>
      </c>
      <c r="F39" s="6">
        <v>240</v>
      </c>
      <c r="G39" s="6">
        <f t="shared" si="0"/>
        <v>48000</v>
      </c>
    </row>
    <row r="40" spans="1:9" ht="54" x14ac:dyDescent="0.25">
      <c r="A40" s="9"/>
      <c r="B40" s="21">
        <v>33</v>
      </c>
      <c r="C40" s="4" t="s">
        <v>48</v>
      </c>
      <c r="D40" s="6" t="s">
        <v>50</v>
      </c>
      <c r="E40" s="6">
        <v>150</v>
      </c>
      <c r="F40" s="6">
        <v>240</v>
      </c>
      <c r="G40" s="6">
        <f t="shared" si="0"/>
        <v>36000</v>
      </c>
      <c r="I40" s="11"/>
    </row>
    <row r="41" spans="1:9" ht="21" customHeight="1" x14ac:dyDescent="0.25">
      <c r="A41" s="9"/>
      <c r="B41" s="21">
        <v>34</v>
      </c>
      <c r="C41" s="15" t="s">
        <v>51</v>
      </c>
      <c r="D41" s="16" t="s">
        <v>56</v>
      </c>
      <c r="E41" s="6">
        <v>1500</v>
      </c>
      <c r="F41" s="6">
        <v>60</v>
      </c>
      <c r="G41" s="6">
        <f t="shared" si="0"/>
        <v>90000</v>
      </c>
      <c r="H41" s="14">
        <f>G41+G42+G43+G44+G45</f>
        <v>789000</v>
      </c>
    </row>
    <row r="42" spans="1:9" ht="20.25" customHeight="1" x14ac:dyDescent="0.25">
      <c r="A42" s="9"/>
      <c r="B42" s="21">
        <v>35</v>
      </c>
      <c r="C42" s="15" t="s">
        <v>52</v>
      </c>
      <c r="D42" s="16" t="s">
        <v>56</v>
      </c>
      <c r="E42" s="6">
        <v>7450</v>
      </c>
      <c r="F42" s="6">
        <v>60</v>
      </c>
      <c r="G42" s="6">
        <f t="shared" si="0"/>
        <v>447000</v>
      </c>
    </row>
    <row r="43" spans="1:9" ht="20.25" customHeight="1" x14ac:dyDescent="0.25">
      <c r="A43" s="9"/>
      <c r="B43" s="21">
        <v>36</v>
      </c>
      <c r="C43" s="15" t="s">
        <v>53</v>
      </c>
      <c r="D43" s="16" t="s">
        <v>56</v>
      </c>
      <c r="E43" s="6">
        <v>200</v>
      </c>
      <c r="F43" s="6">
        <v>60</v>
      </c>
      <c r="G43" s="6">
        <f t="shared" si="0"/>
        <v>12000</v>
      </c>
    </row>
    <row r="44" spans="1:9" ht="20.25" customHeight="1" x14ac:dyDescent="0.25">
      <c r="A44" s="9"/>
      <c r="B44" s="21">
        <v>37</v>
      </c>
      <c r="C44" s="15" t="s">
        <v>54</v>
      </c>
      <c r="D44" s="16" t="s">
        <v>56</v>
      </c>
      <c r="E44" s="6">
        <v>1000</v>
      </c>
      <c r="F44" s="6">
        <v>60</v>
      </c>
      <c r="G44" s="6">
        <f t="shared" si="0"/>
        <v>60000</v>
      </c>
    </row>
    <row r="45" spans="1:9" ht="27" x14ac:dyDescent="0.25">
      <c r="A45" s="9"/>
      <c r="B45" s="21">
        <v>38</v>
      </c>
      <c r="C45" s="15" t="s">
        <v>55</v>
      </c>
      <c r="D45" s="16" t="s">
        <v>56</v>
      </c>
      <c r="E45" s="6">
        <v>3000</v>
      </c>
      <c r="F45" s="6">
        <v>60</v>
      </c>
      <c r="G45" s="6">
        <f t="shared" si="0"/>
        <v>180000</v>
      </c>
    </row>
    <row r="46" spans="1:9" x14ac:dyDescent="0.25">
      <c r="C46" s="3">
        <f>SUM(C8:C45)</f>
        <v>0</v>
      </c>
      <c r="H46" s="17">
        <f>H8+H35+H38+H41</f>
        <v>5479400</v>
      </c>
      <c r="I46">
        <f>SUM(H46-5500000)</f>
        <v>-20600</v>
      </c>
    </row>
  </sheetData>
  <mergeCells count="9">
    <mergeCell ref="E6:E7"/>
    <mergeCell ref="E1:I1"/>
    <mergeCell ref="C3:H3"/>
    <mergeCell ref="A6:A7"/>
    <mergeCell ref="C6:C7"/>
    <mergeCell ref="D6:D7"/>
    <mergeCell ref="F6:F7"/>
    <mergeCell ref="H6:I6"/>
    <mergeCell ref="G6:G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բյուջե</vt:lpstr>
      <vt:lpstr>արտաբյուջե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2019-05-13T07:34:24Z</dcterms:modified>
</cp:coreProperties>
</file>